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ギア比計算" sheetId="1" r:id="rId1"/>
  </sheets>
  <calcPr calcId="145621"/>
</workbook>
</file>

<file path=xl/calcChain.xml><?xml version="1.0" encoding="utf-8"?>
<calcChain xmlns="http://schemas.openxmlformats.org/spreadsheetml/2006/main">
  <c r="C10" i="1" l="1"/>
  <c r="E18" i="1"/>
  <c r="F8" i="1" l="1"/>
  <c r="F7" i="1"/>
  <c r="F6" i="1"/>
  <c r="F5" i="1"/>
  <c r="F4" i="1"/>
  <c r="F15" i="1"/>
  <c r="D8" i="1"/>
  <c r="D7" i="1"/>
  <c r="D6" i="1"/>
  <c r="D5" i="1"/>
  <c r="D4" i="1"/>
  <c r="E6" i="1" l="1"/>
  <c r="E5" i="1"/>
  <c r="E8" i="1"/>
  <c r="E4" i="1"/>
  <c r="E7" i="1"/>
  <c r="E3" i="1"/>
</calcChain>
</file>

<file path=xl/sharedStrings.xml><?xml version="1.0" encoding="utf-8"?>
<sst xmlns="http://schemas.openxmlformats.org/spreadsheetml/2006/main" count="29" uniqueCount="29">
  <si>
    <t>ギア比</t>
    <rPh sb="2" eb="3">
      <t>ヒ</t>
    </rPh>
    <phoneticPr fontId="1"/>
  </si>
  <si>
    <t>1速</t>
    <rPh sb="1" eb="2">
      <t>ソク</t>
    </rPh>
    <phoneticPr fontId="1"/>
  </si>
  <si>
    <t>2速</t>
    <rPh sb="1" eb="2">
      <t>ソク</t>
    </rPh>
    <phoneticPr fontId="1"/>
  </si>
  <si>
    <t>3速</t>
    <rPh sb="1" eb="2">
      <t>ソク</t>
    </rPh>
    <phoneticPr fontId="1"/>
  </si>
  <si>
    <t>4速</t>
    <rPh sb="1" eb="2">
      <t>ソク</t>
    </rPh>
    <phoneticPr fontId="1"/>
  </si>
  <si>
    <t>5速</t>
    <rPh sb="1" eb="2">
      <t>ソク</t>
    </rPh>
    <phoneticPr fontId="1"/>
  </si>
  <si>
    <t>6速</t>
    <rPh sb="1" eb="2">
      <t>ソク</t>
    </rPh>
    <phoneticPr fontId="1"/>
  </si>
  <si>
    <t>ステップ比</t>
    <rPh sb="4" eb="5">
      <t>ヒ</t>
    </rPh>
    <phoneticPr fontId="1"/>
  </si>
  <si>
    <t>シフト後の回転数</t>
    <rPh sb="3" eb="4">
      <t>ゴ</t>
    </rPh>
    <rPh sb="5" eb="8">
      <t>カイテンスウ</t>
    </rPh>
    <phoneticPr fontId="1"/>
  </si>
  <si>
    <t>タイヤサイズ</t>
    <phoneticPr fontId="1"/>
  </si>
  <si>
    <t>インチ</t>
    <phoneticPr fontId="1"/>
  </si>
  <si>
    <t>幅</t>
    <rPh sb="0" eb="1">
      <t>ハバ</t>
    </rPh>
    <phoneticPr fontId="1"/>
  </si>
  <si>
    <t>偏平率</t>
    <rPh sb="0" eb="2">
      <t>ヘンペイ</t>
    </rPh>
    <rPh sb="2" eb="3">
      <t>リツ</t>
    </rPh>
    <phoneticPr fontId="1"/>
  </si>
  <si>
    <t>タイヤ外径</t>
    <rPh sb="3" eb="4">
      <t>ソト</t>
    </rPh>
    <rPh sb="4" eb="5">
      <t>ケイ</t>
    </rPh>
    <phoneticPr fontId="1"/>
  </si>
  <si>
    <t>-</t>
    <phoneticPr fontId="1"/>
  </si>
  <si>
    <t>-</t>
    <phoneticPr fontId="1"/>
  </si>
  <si>
    <t>レブリミット(rpm)</t>
    <phoneticPr fontId="1"/>
  </si>
  <si>
    <t>補正損失率(％)</t>
    <rPh sb="0" eb="2">
      <t>ホセイ</t>
    </rPh>
    <rPh sb="2" eb="4">
      <t>ソンシツ</t>
    </rPh>
    <rPh sb="4" eb="5">
      <t>リツ</t>
    </rPh>
    <phoneticPr fontId="1"/>
  </si>
  <si>
    <t>ファイナルギア</t>
    <phoneticPr fontId="1"/>
  </si>
  <si>
    <t>ギア比計算</t>
    <rPh sb="2" eb="3">
      <t>ヒ</t>
    </rPh>
    <rPh sb="3" eb="5">
      <t>ケイサン</t>
    </rPh>
    <phoneticPr fontId="1"/>
  </si>
  <si>
    <t>リングギア歯数</t>
    <rPh sb="5" eb="6">
      <t>ハ</t>
    </rPh>
    <rPh sb="6" eb="7">
      <t>スウ</t>
    </rPh>
    <phoneticPr fontId="1"/>
  </si>
  <si>
    <t>べベルギア歯数</t>
    <rPh sb="5" eb="6">
      <t>ハ</t>
    </rPh>
    <rPh sb="6" eb="7">
      <t>スウ</t>
    </rPh>
    <phoneticPr fontId="1"/>
  </si>
  <si>
    <t>ファイナルギア比</t>
    <rPh sb="7" eb="8">
      <t>ヒ</t>
    </rPh>
    <phoneticPr fontId="1"/>
  </si>
  <si>
    <t>最高速度目安</t>
    <rPh sb="0" eb="2">
      <t>サイコウ</t>
    </rPh>
    <rPh sb="3" eb="4">
      <t>ド</t>
    </rPh>
    <rPh sb="4" eb="6">
      <t>メヤス</t>
    </rPh>
    <phoneticPr fontId="1"/>
  </si>
  <si>
    <t>※シフトタイミング、または車両設定上の最高回転数を入力</t>
    <rPh sb="13" eb="15">
      <t>シャリョウ</t>
    </rPh>
    <rPh sb="15" eb="17">
      <t>セッテイ</t>
    </rPh>
    <rPh sb="17" eb="18">
      <t>ジョウ</t>
    </rPh>
    <rPh sb="19" eb="21">
      <t>サイコウ</t>
    </rPh>
    <rPh sb="21" eb="24">
      <t>カイテンスウ</t>
    </rPh>
    <rPh sb="25" eb="27">
      <t>ニュウリョク</t>
    </rPh>
    <phoneticPr fontId="1"/>
  </si>
  <si>
    <t>※駆動ロスやタイヤの撓みなどを考慮した、車速実測値とのズレ幅を補正</t>
    <rPh sb="1" eb="3">
      <t>クドウ</t>
    </rPh>
    <rPh sb="10" eb="11">
      <t>タワ</t>
    </rPh>
    <rPh sb="15" eb="17">
      <t>コウリョ</t>
    </rPh>
    <rPh sb="20" eb="22">
      <t>シャソク</t>
    </rPh>
    <rPh sb="22" eb="24">
      <t>ジッソク</t>
    </rPh>
    <rPh sb="24" eb="25">
      <t>チ</t>
    </rPh>
    <rPh sb="29" eb="30">
      <t>ハバ</t>
    </rPh>
    <rPh sb="31" eb="33">
      <t>ホセイ</t>
    </rPh>
    <phoneticPr fontId="1"/>
  </si>
  <si>
    <t>※ファイナルギアの歯数が不明な場合は、直接入力可</t>
    <rPh sb="9" eb="11">
      <t>ハスウ</t>
    </rPh>
    <rPh sb="12" eb="14">
      <t>フメイ</t>
    </rPh>
    <rPh sb="15" eb="17">
      <t>バアイ</t>
    </rPh>
    <rPh sb="19" eb="21">
      <t>チョクセツ</t>
    </rPh>
    <rPh sb="21" eb="23">
      <t>ニュウリョク</t>
    </rPh>
    <rPh sb="23" eb="24">
      <t>カ</t>
    </rPh>
    <phoneticPr fontId="1"/>
  </si>
  <si>
    <t>クヌギランナー</t>
    <phoneticPr fontId="1"/>
  </si>
  <si>
    <t>https://kunugi-runner.com/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</si>
</sst>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_ "/>
    <numFmt numFmtId="178" formatCode="0.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wrapText="1"/>
    </xf>
    <xf numFmtId="177" fontId="2" fillId="0" borderId="8" xfId="0" applyNumberFormat="1" applyFont="1" applyFill="1" applyBorder="1" applyAlignment="1">
      <alignment horizontal="center" wrapText="1"/>
    </xf>
    <xf numFmtId="177" fontId="2" fillId="0" borderId="9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wrapText="1"/>
      <protection locked="0"/>
    </xf>
    <xf numFmtId="176" fontId="3" fillId="0" borderId="4" xfId="0" applyNumberFormat="1" applyFont="1" applyFill="1" applyBorder="1" applyAlignment="1" applyProtection="1">
      <alignment horizontal="center" wrapText="1"/>
      <protection locked="0"/>
    </xf>
    <xf numFmtId="176" fontId="3" fillId="0" borderId="5" xfId="0" applyNumberFormat="1" applyFont="1" applyFill="1" applyBorder="1" applyAlignment="1" applyProtection="1">
      <alignment horizontal="center" wrapText="1"/>
      <protection locked="0"/>
    </xf>
    <xf numFmtId="176" fontId="3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unugi-run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="130" zoomScaleNormal="130" workbookViewId="0"/>
  </sheetViews>
  <sheetFormatPr defaultRowHeight="13.5" x14ac:dyDescent="0.15"/>
  <cols>
    <col min="1" max="1" width="2.625" customWidth="1"/>
    <col min="2" max="6" width="15.75" customWidth="1"/>
  </cols>
  <sheetData>
    <row r="1" spans="2:6" x14ac:dyDescent="0.15">
      <c r="B1" s="23" t="s">
        <v>27</v>
      </c>
      <c r="C1" s="22" t="s">
        <v>28</v>
      </c>
    </row>
    <row r="2" spans="2:6" x14ac:dyDescent="0.15">
      <c r="B2" s="1"/>
      <c r="C2" s="2" t="s">
        <v>0</v>
      </c>
      <c r="D2" s="2" t="s">
        <v>7</v>
      </c>
      <c r="E2" s="2" t="s">
        <v>23</v>
      </c>
      <c r="F2" s="2" t="s">
        <v>8</v>
      </c>
    </row>
    <row r="3" spans="2:6" x14ac:dyDescent="0.15">
      <c r="B3" s="3" t="s">
        <v>1</v>
      </c>
      <c r="C3" s="13">
        <v>3.8149999999999999</v>
      </c>
      <c r="D3" s="4" t="s">
        <v>14</v>
      </c>
      <c r="E3" s="5">
        <f>(C11/C3/C10*F15*3.14*60/1000000)*(1-C12*0.01)</f>
        <v>61.638824956566793</v>
      </c>
      <c r="F3" s="6" t="s">
        <v>15</v>
      </c>
    </row>
    <row r="4" spans="2:6" x14ac:dyDescent="0.15">
      <c r="B4" s="2" t="s">
        <v>2</v>
      </c>
      <c r="C4" s="14">
        <v>2.2599999999999998</v>
      </c>
      <c r="D4" s="7">
        <f>C4/C3</f>
        <v>0.59239842726081249</v>
      </c>
      <c r="E4" s="5">
        <f>(C11/C4/C10*F15*3.14*60/1000000)*(1-C12*0.01)</f>
        <v>104.04960938464706</v>
      </c>
      <c r="F4" s="8">
        <f>C11*D4</f>
        <v>5331.585845347312</v>
      </c>
    </row>
    <row r="5" spans="2:6" x14ac:dyDescent="0.15">
      <c r="B5" s="2" t="s">
        <v>3</v>
      </c>
      <c r="C5" s="14">
        <v>1.536</v>
      </c>
      <c r="D5" s="7">
        <f>C5/C4</f>
        <v>0.67964601769911515</v>
      </c>
      <c r="E5" s="5">
        <f>(C11/C5/C10*F15*3.14*60/1000000)*(1-C12*0.01)</f>
        <v>153.09382630813951</v>
      </c>
      <c r="F5" s="8">
        <f>C11*D5</f>
        <v>6116.8141592920365</v>
      </c>
    </row>
    <row r="6" spans="2:6" x14ac:dyDescent="0.15">
      <c r="B6" s="2" t="s">
        <v>4</v>
      </c>
      <c r="C6" s="14">
        <v>1.177</v>
      </c>
      <c r="D6" s="7">
        <f>C6/C5</f>
        <v>0.76627604166666663</v>
      </c>
      <c r="E6" s="5">
        <f>(C11/C6/C10*F15*3.14*60/1000000)*(1-C12*0.01)</f>
        <v>199.78939440042677</v>
      </c>
      <c r="F6" s="8">
        <f>C11*D6</f>
        <v>6896.484375</v>
      </c>
    </row>
    <row r="7" spans="2:6" x14ac:dyDescent="0.15">
      <c r="B7" s="2" t="s">
        <v>5</v>
      </c>
      <c r="C7" s="15">
        <v>1</v>
      </c>
      <c r="D7" s="9">
        <f>C7/C6</f>
        <v>0.84961767204757854</v>
      </c>
      <c r="E7" s="5">
        <f>(C11/C7/C10*F15*3.14*60/1000000)*(1-C12*0.01)</f>
        <v>235.1521172093023</v>
      </c>
      <c r="F7" s="8">
        <f>C11*D7</f>
        <v>7646.5590484282066</v>
      </c>
    </row>
    <row r="8" spans="2:6" x14ac:dyDescent="0.15">
      <c r="B8" s="2" t="s">
        <v>6</v>
      </c>
      <c r="C8" s="16">
        <v>0.78700000000000003</v>
      </c>
      <c r="D8" s="10">
        <f>C8/C7</f>
        <v>0.78700000000000003</v>
      </c>
      <c r="E8" s="5">
        <f>(C11/C8/C10*F15*3.14*60/1000000)*(1-C12*0.01)</f>
        <v>298.79557459885933</v>
      </c>
      <c r="F8" s="8">
        <f>C11*D8</f>
        <v>7083</v>
      </c>
    </row>
    <row r="10" spans="2:6" x14ac:dyDescent="0.15">
      <c r="B10" s="2" t="s">
        <v>18</v>
      </c>
      <c r="C10" s="21">
        <f>E18</f>
        <v>4.7777777777777777</v>
      </c>
      <c r="D10" s="20" t="s">
        <v>26</v>
      </c>
    </row>
    <row r="11" spans="2:6" x14ac:dyDescent="0.15">
      <c r="B11" s="2" t="s">
        <v>16</v>
      </c>
      <c r="C11" s="17">
        <v>9000</v>
      </c>
      <c r="D11" t="s">
        <v>24</v>
      </c>
    </row>
    <row r="12" spans="2:6" x14ac:dyDescent="0.15">
      <c r="B12" s="11" t="s">
        <v>17</v>
      </c>
      <c r="C12" s="18">
        <v>0</v>
      </c>
      <c r="D12" t="s">
        <v>25</v>
      </c>
    </row>
    <row r="14" spans="2:6" x14ac:dyDescent="0.15">
      <c r="B14" s="2"/>
      <c r="C14" s="2" t="s">
        <v>11</v>
      </c>
      <c r="D14" s="2" t="s">
        <v>12</v>
      </c>
      <c r="E14" s="2" t="s">
        <v>10</v>
      </c>
      <c r="F14" s="2" t="s">
        <v>13</v>
      </c>
    </row>
    <row r="15" spans="2:6" x14ac:dyDescent="0.15">
      <c r="B15" s="11" t="s">
        <v>9</v>
      </c>
      <c r="C15" s="17">
        <v>225</v>
      </c>
      <c r="D15" s="17">
        <v>40</v>
      </c>
      <c r="E15" s="17">
        <v>19</v>
      </c>
      <c r="F15" s="12">
        <f>C15*D15*0.01*2+E15*25.4</f>
        <v>662.59999999999991</v>
      </c>
    </row>
    <row r="17" spans="2:5" x14ac:dyDescent="0.15">
      <c r="B17" s="2"/>
      <c r="C17" s="2" t="s">
        <v>20</v>
      </c>
      <c r="D17" s="2" t="s">
        <v>21</v>
      </c>
      <c r="E17" s="2" t="s">
        <v>22</v>
      </c>
    </row>
    <row r="18" spans="2:5" x14ac:dyDescent="0.15">
      <c r="B18" s="2" t="s">
        <v>19</v>
      </c>
      <c r="C18" s="17">
        <v>43</v>
      </c>
      <c r="D18" s="17">
        <v>9</v>
      </c>
      <c r="E18" s="19">
        <f>C18/D18</f>
        <v>4.7777777777777777</v>
      </c>
    </row>
  </sheetData>
  <sheetProtection password="D692" sheet="1" objects="1" scenarios="1"/>
  <phoneticPr fontId="1"/>
  <hyperlinks>
    <hyperlink ref="C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ギア比計算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Speaker</dc:creator>
  <cp:lastModifiedBy>Blue Speaker</cp:lastModifiedBy>
  <dcterms:created xsi:type="dcterms:W3CDTF">2016-04-17T15:54:15Z</dcterms:created>
  <dcterms:modified xsi:type="dcterms:W3CDTF">2019-06-06T13:06:11Z</dcterms:modified>
</cp:coreProperties>
</file>